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9-Septiembre\FORMATO EXCEL\"/>
    </mc:Choice>
  </mc:AlternateContent>
  <xr:revisionPtr revIDLastSave="0" documentId="13_ncr:1_{7ABC5E14-490A-4E42-AE11-F4B1F814D0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O35" i="1"/>
  <c r="C35" i="1"/>
  <c r="E30" i="1"/>
  <c r="E32" i="1" s="1"/>
  <c r="E40" i="1" s="1"/>
  <c r="C29" i="1"/>
  <c r="C28" i="1"/>
  <c r="C30" i="1" s="1"/>
  <c r="C32" i="1" s="1"/>
  <c r="E22" i="1"/>
  <c r="C21" i="1"/>
  <c r="C20" i="1"/>
  <c r="J20" i="1" s="1"/>
  <c r="E17" i="1"/>
  <c r="E24" i="1" s="1"/>
  <c r="C15" i="1"/>
  <c r="C14" i="1"/>
  <c r="C13" i="1"/>
  <c r="C12" i="1"/>
  <c r="C11" i="1"/>
  <c r="C40" i="1" l="1"/>
  <c r="C17" i="1"/>
  <c r="C24" i="1" s="1"/>
  <c r="C22" i="1"/>
  <c r="R36" i="1"/>
  <c r="J17" i="1" l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<sst xmlns="http://schemas.openxmlformats.org/spreadsheetml/2006/main" count="8170" uniqueCount="43">
  <si>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</si>
  <si>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</si>
  <si>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</si>
  <si>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</si>
  <si>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</si>
  <si>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</si>
  <si>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</si>
  <si>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</si>
  <si>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</si>
  <si>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</si>
  <si>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</si>
  <si>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</si>
  <si>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</si>
  <si>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</si>
  <si>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</si>
  <si>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</si>
  <si>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</si>
  <si>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</si>
  <si>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</si>
  <si>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</si>
  <si>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</si>
  <si>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</si>
  <si>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</si>
  <si>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</si>
  <si>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</si>
  <si>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</si>
  <si>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</si>
  <si>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</si>
  <si>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</si>
  <si>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</si>
  <si>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</si>
  <si>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</si>
  <si>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</si>
  <si>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</si>
  <si>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</si>
  <si>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</si>
  <si>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Propiedad, planta y equipos neto (Nota 6)</t>
  </si>
  <si>
    <t>Activos intangibles (Nota 7)</t>
  </si>
  <si>
    <t>Cuentas por pagar a corto plazo (Nota 8)</t>
  </si>
  <si>
    <t>Retenciones y acumulaciones por pagar (Nota 9)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</si>
  <si>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</si>
  <si>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18  son parte integral de estos Estados Financieros</t>
  </si>
  <si>
    <t>Al 30 de Septiembre del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</si>
</sst>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9-Estados%20Financieros%2009-Septiembre%202025.xlsx" TargetMode="External"/><Relationship Id="rId1" Type="http://schemas.openxmlformats.org/officeDocument/2006/relationships/externalLinkPath" Target="/Users/ALEXANDRA/Desktop/ACTUAL%20Estados%20Financieros%20Escritorio/A&#241;o%202025/09-Estados%20Financieros%2009-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-18222043.010000005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572153.32999999356</v>
          </cell>
        </row>
      </sheetData>
      <sheetData sheetId="10">
        <row r="52">
          <cell r="G52">
            <v>37820963.620000005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112771.72000000002</v>
          </cell>
        </row>
      </sheetData>
      <sheetData sheetId="14">
        <row r="77">
          <cell r="D77">
            <v>1346708.93</v>
          </cell>
        </row>
      </sheetData>
      <sheetData sheetId="15">
        <row r="23">
          <cell r="G23">
            <v>1107757.2200000007</v>
          </cell>
        </row>
      </sheetData>
      <sheetData sheetId="16">
        <row r="23">
          <cell r="G23">
            <v>3008.789999999979</v>
          </cell>
        </row>
      </sheetData>
      <sheetData sheetId="17">
        <row r="14">
          <cell r="F14">
            <v>785385.83000000007</v>
          </cell>
        </row>
      </sheetData>
      <sheetData sheetId="18">
        <row r="17">
          <cell r="F17">
            <v>1226590.2200000002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view="pageBreakPreview" topLeftCell="A25" zoomScale="60" zoomScaleNormal="100" workbookViewId="0">
      <selection activeCell="K44" sqref="K44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2025</v>
      </c>
      <c r="D8" s="14"/>
      <c r="E8" s="13">
        <v>2024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31</v>
      </c>
      <c r="C11" s="23">
        <f>+'[1]Nota de Disponibilid'!F13</f>
        <v>572153.32999999356</v>
      </c>
      <c r="D11" s="23"/>
      <c r="E11" s="24">
        <v>21457615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32</v>
      </c>
      <c r="C12" s="23">
        <f>+[1]Inversiones!G52</f>
        <v>37820963.620000005</v>
      </c>
      <c r="D12" s="16"/>
      <c r="E12" s="24">
        <v>35177719</v>
      </c>
      <c r="F12" s="16"/>
      <c r="G12" s="15"/>
      <c r="H12" s="15"/>
      <c r="I12" s="15"/>
      <c r="J12" s="15"/>
      <c r="K12" s="16"/>
    </row>
    <row r="13" spans="1:16384" customFormat="1" x14ac:dyDescent="0.25">
      <c r="A13" s="11"/>
      <c r="B13" s="26" t="s">
        <v>33</v>
      </c>
      <c r="C13" s="27">
        <f>'[1]CXC Empleados'!F11</f>
        <v>0</v>
      </c>
      <c r="D13" s="28"/>
      <c r="E13" s="27">
        <v>73000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34</v>
      </c>
      <c r="C14" s="27">
        <f>+'[1]Inventario '!F11</f>
        <v>112771.72000000002</v>
      </c>
      <c r="D14" s="28"/>
      <c r="E14" s="27">
        <v>179290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35</v>
      </c>
      <c r="C15" s="27">
        <f>'[1]Pagos por adelantado'!D77</f>
        <v>1346708.93</v>
      </c>
      <c r="D15" s="23"/>
      <c r="E15" s="24">
        <v>1327342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39852597.599999994</v>
      </c>
      <c r="D17" s="33"/>
      <c r="E17" s="32">
        <f>SUM(E11:E16)</f>
        <v>58214966</v>
      </c>
      <c r="F17" s="34"/>
      <c r="G17" s="35"/>
      <c r="H17" s="34"/>
      <c r="I17" s="15"/>
      <c r="J17" s="15">
        <f>C17-24661390.54</f>
        <v>15191207.059999995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36</v>
      </c>
      <c r="C20" s="24">
        <f>'[1]Moviliario y Equipo Neto'!G23</f>
        <v>1107757.2200000007</v>
      </c>
      <c r="D20" s="23"/>
      <c r="E20" s="24">
        <v>1167716</v>
      </c>
      <c r="F20" s="15"/>
      <c r="G20" s="15"/>
      <c r="H20" s="15"/>
      <c r="I20" s="15"/>
      <c r="J20" s="15">
        <f>C20-5592718.48</f>
        <v>-4484961.26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37</v>
      </c>
      <c r="C21" s="39">
        <f>'[1]Activos Intangibles'!G23</f>
        <v>3008.789999999979</v>
      </c>
      <c r="D21" s="23"/>
      <c r="E21" s="40">
        <v>20064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1110766.0100000007</v>
      </c>
      <c r="D22" s="33"/>
      <c r="E22" s="41">
        <f>+E20+E21</f>
        <v>1187780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40963363.609999992</v>
      </c>
      <c r="D24" s="33"/>
      <c r="E24" s="42">
        <f>+E17+E22</f>
        <v>59402746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38</v>
      </c>
      <c r="C28" s="24">
        <f>+'[1]Nota CxP'!F14</f>
        <v>785385.83000000007</v>
      </c>
      <c r="D28" s="23"/>
      <c r="E28" s="24">
        <v>1475000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39</v>
      </c>
      <c r="C29" s="24">
        <f>+'[1]Nota Ret. y Acum por P'!F17</f>
        <v>1226590.2200000002</v>
      </c>
      <c r="D29" s="23"/>
      <c r="E29" s="24">
        <v>754315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2011976.0500000003</v>
      </c>
      <c r="D30" s="33"/>
      <c r="E30" s="41">
        <f>SUM(E28:E29)</f>
        <v>2229315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2011976.0500000003</v>
      </c>
      <c r="D32" s="33"/>
      <c r="E32" s="42">
        <f>+E30</f>
        <v>2229315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40</v>
      </c>
      <c r="C34" s="24"/>
      <c r="D34" s="23"/>
      <c r="E34" s="44"/>
      <c r="F34" s="15"/>
      <c r="G34" s="15"/>
      <c r="H34" s="15"/>
      <c r="I34" s="15"/>
      <c r="J34" s="15"/>
      <c r="K34" s="16"/>
      <c r="Q34" s="29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/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/>
      <c r="R36" s="10">
        <f>+Q36+Q34</f>
        <v>0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-18222043.010000005</v>
      </c>
      <c r="D37" s="23"/>
      <c r="E37" s="27">
        <v>7358452</v>
      </c>
      <c r="F37" s="15"/>
      <c r="G37" s="15"/>
      <c r="H37" s="15"/>
      <c r="I37" s="15"/>
      <c r="J37" s="15"/>
      <c r="K37" s="16"/>
      <c r="L37" s="29"/>
      <c r="N37" s="30"/>
      <c r="Q37" s="10"/>
    </row>
    <row r="38" spans="1:18" ht="16.5" customHeight="1" x14ac:dyDescent="0.25">
      <c r="B38" s="45" t="s">
        <v>17</v>
      </c>
      <c r="C38" s="40">
        <f>+E37+E38</f>
        <v>51493886</v>
      </c>
      <c r="D38" s="23"/>
      <c r="E38" s="39">
        <v>44135434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</f>
        <v>40963364.489999995</v>
      </c>
      <c r="D40" s="33"/>
      <c r="E40" s="48">
        <f>+E32+E35+E37+E38+E36</f>
        <v>59402746.450000003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ht="18.75" customHeight="1" x14ac:dyDescent="0.25">
      <c r="B43" s="52" t="s">
        <v>41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" t="s">
        <v>30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2025-08-11T14:38:47Z</cp:lastPrinted>
  <dcterms:created xsi:type="dcterms:W3CDTF">2022-01-19T12:42:54Z</dcterms:created>
  <dcterms:modified xsi:type="dcterms:W3CDTF">2025-10-09T16:14:05Z</dcterms:modified>
</cp:coreProperties>
</file>